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Трансиверы SFP на 2015 г\"/>
    </mc:Choice>
  </mc:AlternateContent>
  <bookViews>
    <workbookView xWindow="0" yWindow="0" windowWidth="28800" windowHeight="11835"/>
  </bookViews>
  <sheets>
    <sheet name="Лист1" sheetId="1" r:id="rId1"/>
    <sheet name="XLR_NoRangeSheet" sheetId="2" state="veryHidden" r:id="rId2"/>
  </sheets>
  <definedNames>
    <definedName name="Query1">Лист1!$A$7:$AA$19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Лист1!$A$24:$M$24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7" i="1"/>
  <c r="E30" i="1" l="1"/>
  <c r="D30" i="1"/>
  <c r="L8" i="1" l="1"/>
  <c r="L9" i="1"/>
  <c r="L10" i="1"/>
  <c r="L11" i="1"/>
  <c r="L12" i="1"/>
  <c r="L13" i="1"/>
  <c r="L14" i="1"/>
  <c r="L15" i="1"/>
  <c r="L16" i="1"/>
  <c r="L17" i="1"/>
  <c r="L18" i="1"/>
  <c r="L7" i="1"/>
  <c r="L19" i="1" l="1"/>
  <c r="K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L20" i="1" l="1"/>
</calcChain>
</file>

<file path=xl/sharedStrings.xml><?xml version="1.0" encoding="utf-8"?>
<sst xmlns="http://schemas.openxmlformats.org/spreadsheetml/2006/main" count="101" uniqueCount="82">
  <si>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</si>
  <si>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</si>
  <si>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</si>
  <si>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</si>
  <si>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</si>
  <si>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</si>
  <si>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</si>
  <si>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</si>
  <si>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</si>
  <si>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</si>
  <si>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</si>
  <si>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</si>
  <si>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</si>
  <si>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</si>
  <si>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</si>
  <si>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</si>
  <si>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</si>
  <si>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</si>
  <si>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</si>
  <si>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</si>
  <si>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</si>
  <si>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</si>
  <si>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</si>
  <si>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</si>
  <si>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</si>
  <si>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</si>
  <si>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Бадьина Лилия Альбертовна</t>
  </si>
  <si>
    <t>(347)221-57-43</t>
  </si>
  <si>
    <t>Отдел развития (ОР)</t>
  </si>
  <si>
    <t>Приложение 1.3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</si>
  <si>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</si>
  <si>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</si>
  <si>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</si>
  <si>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</si>
  <si>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</si>
  <si>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</si>
  <si>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</si>
  <si>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</si>
  <si>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</si>
  <si>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</si>
  <si>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</si>
  <si>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</si>
  <si>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</si>
  <si>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</si>
  <si>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</si>
  <si>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</si>
  <si>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</si>
  <si>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</si>
  <si>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</si>
  <si>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</si>
  <si>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</si>
  <si>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</si>
  <si>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</si>
  <si>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</si>
  <si>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</si>
  <si>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42274</t>
  </si>
  <si>
    <t>ТРАНСИВЕР SFP-GE-BX-1550-80-LC</t>
  </si>
  <si>
    <t>42275</t>
  </si>
  <si>
    <t>42512</t>
  </si>
  <si>
    <t>ТРАНСИВЕР SFP-GE-BX-1310-20-DDM</t>
  </si>
  <si>
    <t>Модуль SFP 1.25G WDM, дальность до 20км (14dB), 1310нм, с функцией DDM, одноволоконный, разъем SC</t>
  </si>
  <si>
    <t>42513</t>
  </si>
  <si>
    <t>ТРАНСИВЕР SFP-GE-BX-1550-20-DDM</t>
  </si>
  <si>
    <t>Модуль SFP 1.25G WDM, дальность до 20км (14dB), 1550нм, с функцией DDM, одноволоконный, разъем SC</t>
  </si>
  <si>
    <t>Приложение 1.1.</t>
  </si>
  <si>
    <t>Поставка трансиверов SFP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</si>
  <si>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</si>
  <si>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</si>
  <si>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</si>
  <si>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</si>
  <si>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</si>
  <si>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Фдюра Сагитовна  т. 8-905-352-77-79; Подгорная Резида Рифгатовна-8-917-759-60-83</t>
  </si>
  <si>
    <t>Куратор</t>
  </si>
  <si>
    <t>Начальник ОР</t>
  </si>
  <si>
    <t>Тимофеев И.А.</t>
  </si>
  <si>
    <t>0</t>
  </si>
  <si>
    <t>Трансивер SFP-модуль (1,25 Гбит/с, 80 км, 1550/1310 нм, одноволоконный, LC)</t>
  </si>
  <si>
    <t>I кв. (02.03.2015)</t>
  </si>
  <si>
    <t>III кв. (01.07.2015)</t>
  </si>
  <si>
    <t>до 2 марта 2015г, до 1 июля 2015г</t>
  </si>
  <si>
    <t>ТРАНСИВЕР SFP-GE-BX-1490-80-LC</t>
  </si>
  <si>
    <t>Трансивер SFP-модуль (1,25 Гбит/с, 80 км, 1490/1550 нм, одноволоконный, LC)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</si>
</sst>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0" fillId="0" borderId="0" xfId="0" applyNumberFormat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30"/>
  <sheetViews>
    <sheetView tabSelected="1" zoomScale="85" zoomScaleNormal="85" workbookViewId="0">
      <selection activeCell="E35" sqref="E3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11.85546875" customWidth="1"/>
    <col min="8" max="8" width="11.42578125" customWidth="1"/>
    <col min="10" max="10" width="19.5703125" style="7" customWidth="1"/>
    <col min="11" max="11" width="16" style="7" customWidth="1"/>
    <col min="12" max="12" width="18.28515625" style="9" customWidth="1"/>
    <col min="13" max="13" width="3.28515625" customWidth="1"/>
    <col min="23" max="26" width="9.140625" style="10"/>
  </cols>
  <sheetData>
    <row r="1" spans="1:27" x14ac:dyDescent="0.25">
      <c r="K1" s="7" t="s">
        <v>64</v>
      </c>
    </row>
    <row r="2" spans="1:27" x14ac:dyDescent="0.25">
      <c r="B2" s="38" t="s">
        <v>7</v>
      </c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27" x14ac:dyDescent="0.25">
      <c r="B3" t="s">
        <v>17</v>
      </c>
      <c r="C3" s="10" t="s">
        <v>65</v>
      </c>
      <c r="D3" s="22"/>
      <c r="E3" s="21" t="s">
        <v>28</v>
      </c>
      <c r="G3" s="21"/>
      <c r="M3" s="3"/>
    </row>
    <row r="4" spans="1:27" s="11" customFormat="1" ht="15" customHeight="1" x14ac:dyDescent="0.25">
      <c r="B4" s="39" t="s">
        <v>0</v>
      </c>
      <c r="C4" s="42" t="s">
        <v>18</v>
      </c>
      <c r="D4" s="39" t="s">
        <v>10</v>
      </c>
      <c r="E4" s="39" t="s">
        <v>1</v>
      </c>
      <c r="F4" s="39" t="s">
        <v>9</v>
      </c>
      <c r="G4" s="41" t="s">
        <v>11</v>
      </c>
      <c r="H4" s="41"/>
      <c r="I4" s="41"/>
      <c r="J4" s="46" t="s">
        <v>13</v>
      </c>
      <c r="K4" s="44" t="s">
        <v>14</v>
      </c>
      <c r="L4" s="40" t="s">
        <v>16</v>
      </c>
      <c r="M4" s="12"/>
    </row>
    <row r="5" spans="1:27" s="13" customFormat="1" ht="64.5" customHeight="1" x14ac:dyDescent="0.25">
      <c r="B5" s="39"/>
      <c r="C5" s="43"/>
      <c r="D5" s="39"/>
      <c r="E5" s="39"/>
      <c r="F5" s="39"/>
      <c r="G5" s="8" t="s">
        <v>77</v>
      </c>
      <c r="H5" s="8" t="s">
        <v>78</v>
      </c>
      <c r="I5" s="8" t="s">
        <v>12</v>
      </c>
      <c r="J5" s="47"/>
      <c r="K5" s="45"/>
      <c r="L5" s="40"/>
    </row>
    <row r="6" spans="1:27" s="11" customFormat="1" x14ac:dyDescent="0.25">
      <c r="B6" s="14">
        <v>1</v>
      </c>
      <c r="C6" s="24">
        <v>2</v>
      </c>
      <c r="D6" s="14">
        <v>3</v>
      </c>
      <c r="E6" s="14">
        <v>4</v>
      </c>
      <c r="F6" s="14">
        <v>5</v>
      </c>
      <c r="G6" s="14">
        <v>6</v>
      </c>
      <c r="H6" s="14">
        <v>8</v>
      </c>
      <c r="I6" s="14">
        <v>10</v>
      </c>
      <c r="J6" s="14">
        <v>11</v>
      </c>
      <c r="K6" s="14">
        <v>12</v>
      </c>
      <c r="L6" s="14">
        <v>13</v>
      </c>
    </row>
    <row r="7" spans="1:27" ht="45" x14ac:dyDescent="0.25">
      <c r="A7" s="10"/>
      <c r="B7" s="6">
        <f t="shared" ref="B7:B18" si="0">ROW()-6</f>
        <v>1</v>
      </c>
      <c r="C7" s="6" t="s">
        <v>30</v>
      </c>
      <c r="D7" s="1" t="s">
        <v>31</v>
      </c>
      <c r="E7" s="1" t="s">
        <v>32</v>
      </c>
      <c r="F7" s="4" t="s">
        <v>33</v>
      </c>
      <c r="G7" s="28">
        <v>889</v>
      </c>
      <c r="H7" s="28">
        <v>1128</v>
      </c>
      <c r="I7" s="23">
        <v>2017</v>
      </c>
      <c r="J7" s="5">
        <v>679</v>
      </c>
      <c r="K7" s="5">
        <f>J7*I7</f>
        <v>1369543</v>
      </c>
      <c r="L7" s="5">
        <f>K7*1.18</f>
        <v>1616060.74</v>
      </c>
      <c r="M7" s="10"/>
      <c r="N7" s="10"/>
      <c r="O7" s="10"/>
      <c r="P7" s="10"/>
      <c r="Q7" s="15"/>
      <c r="R7" s="29"/>
      <c r="S7" s="15"/>
      <c r="T7" s="15"/>
      <c r="U7" s="15"/>
      <c r="V7" s="29"/>
      <c r="W7" s="15"/>
      <c r="X7" s="15"/>
      <c r="Y7" s="15"/>
      <c r="AA7" s="10"/>
    </row>
    <row r="8" spans="1:27" ht="45" x14ac:dyDescent="0.25">
      <c r="A8" s="10"/>
      <c r="B8" s="6">
        <f t="shared" si="0"/>
        <v>2</v>
      </c>
      <c r="C8" s="6" t="s">
        <v>34</v>
      </c>
      <c r="D8" s="1" t="s">
        <v>35</v>
      </c>
      <c r="E8" s="1" t="s">
        <v>36</v>
      </c>
      <c r="F8" s="4" t="s">
        <v>33</v>
      </c>
      <c r="G8" s="28">
        <v>97</v>
      </c>
      <c r="H8" s="28">
        <v>0</v>
      </c>
      <c r="I8" s="23">
        <v>97</v>
      </c>
      <c r="J8" s="5">
        <v>679</v>
      </c>
      <c r="K8" s="5">
        <f t="shared" ref="K8:K18" si="1">J8*I8</f>
        <v>65863</v>
      </c>
      <c r="L8" s="5">
        <f t="shared" ref="L8:L18" si="2">K8*1.18</f>
        <v>77718.34</v>
      </c>
      <c r="M8" s="10"/>
      <c r="N8" s="10"/>
      <c r="O8" s="10"/>
      <c r="P8" s="10"/>
      <c r="Q8" s="15"/>
      <c r="R8" s="29"/>
      <c r="S8" s="15"/>
      <c r="T8" s="15"/>
      <c r="U8" s="15"/>
      <c r="V8" s="29"/>
      <c r="W8" s="15"/>
      <c r="X8" s="15"/>
      <c r="Y8" s="15"/>
      <c r="AA8" s="10"/>
    </row>
    <row r="9" spans="1:27" s="10" customFormat="1" ht="45" x14ac:dyDescent="0.25">
      <c r="B9" s="6">
        <f t="shared" si="0"/>
        <v>3</v>
      </c>
      <c r="C9" s="6" t="s">
        <v>37</v>
      </c>
      <c r="D9" s="1" t="s">
        <v>38</v>
      </c>
      <c r="E9" s="1" t="s">
        <v>39</v>
      </c>
      <c r="F9" s="4" t="s">
        <v>33</v>
      </c>
      <c r="G9" s="28">
        <v>25</v>
      </c>
      <c r="H9" s="28">
        <v>0</v>
      </c>
      <c r="I9" s="23">
        <v>25</v>
      </c>
      <c r="J9" s="5">
        <v>1903.9999999999998</v>
      </c>
      <c r="K9" s="5">
        <f t="shared" si="1"/>
        <v>47599.999999999993</v>
      </c>
      <c r="L9" s="5">
        <f t="shared" si="2"/>
        <v>56167.999999999985</v>
      </c>
      <c r="Q9" s="15"/>
      <c r="R9" s="29"/>
      <c r="S9" s="15"/>
      <c r="T9" s="15"/>
      <c r="U9" s="15"/>
      <c r="V9" s="29"/>
      <c r="W9" s="15"/>
      <c r="X9" s="15"/>
      <c r="Y9" s="15"/>
    </row>
    <row r="10" spans="1:27" s="10" customFormat="1" ht="45" x14ac:dyDescent="0.25">
      <c r="B10" s="6">
        <f t="shared" si="0"/>
        <v>4</v>
      </c>
      <c r="C10" s="6" t="s">
        <v>40</v>
      </c>
      <c r="D10" s="1" t="s">
        <v>41</v>
      </c>
      <c r="E10" s="1" t="s">
        <v>42</v>
      </c>
      <c r="F10" s="4" t="s">
        <v>33</v>
      </c>
      <c r="G10" s="28">
        <v>4</v>
      </c>
      <c r="H10" s="28">
        <v>0</v>
      </c>
      <c r="I10" s="23">
        <v>4</v>
      </c>
      <c r="J10" s="5">
        <v>2081.7999999999997</v>
      </c>
      <c r="K10" s="5">
        <f t="shared" si="1"/>
        <v>8327.1999999999989</v>
      </c>
      <c r="L10" s="5">
        <f t="shared" si="2"/>
        <v>9826.0959999999977</v>
      </c>
      <c r="Q10" s="15"/>
      <c r="R10" s="29"/>
      <c r="S10" s="15"/>
      <c r="T10" s="15"/>
      <c r="U10" s="15"/>
      <c r="V10" s="29"/>
      <c r="W10" s="15"/>
      <c r="X10" s="15"/>
      <c r="Y10" s="15"/>
    </row>
    <row r="11" spans="1:27" ht="45" x14ac:dyDescent="0.25">
      <c r="A11" s="10"/>
      <c r="B11" s="6">
        <f t="shared" si="0"/>
        <v>5</v>
      </c>
      <c r="C11" s="6" t="s">
        <v>43</v>
      </c>
      <c r="D11" s="1" t="s">
        <v>44</v>
      </c>
      <c r="E11" s="1" t="s">
        <v>45</v>
      </c>
      <c r="F11" s="4" t="s">
        <v>33</v>
      </c>
      <c r="G11" s="28">
        <v>889</v>
      </c>
      <c r="H11" s="28">
        <v>1128</v>
      </c>
      <c r="I11" s="23">
        <v>2017</v>
      </c>
      <c r="J11" s="5">
        <v>679</v>
      </c>
      <c r="K11" s="5">
        <f t="shared" si="1"/>
        <v>1369543</v>
      </c>
      <c r="L11" s="5">
        <f t="shared" si="2"/>
        <v>1616060.74</v>
      </c>
      <c r="M11" s="10"/>
      <c r="N11" s="10"/>
      <c r="O11" s="10"/>
      <c r="P11" s="10"/>
      <c r="Q11" s="15"/>
      <c r="R11" s="29"/>
      <c r="S11" s="15"/>
      <c r="T11" s="15"/>
      <c r="U11" s="15"/>
      <c r="V11" s="29"/>
      <c r="W11" s="15"/>
      <c r="X11" s="15"/>
      <c r="Y11" s="15"/>
      <c r="AA11" s="10"/>
    </row>
    <row r="12" spans="1:27" ht="45" x14ac:dyDescent="0.25">
      <c r="A12" s="10"/>
      <c r="B12" s="6">
        <f t="shared" si="0"/>
        <v>6</v>
      </c>
      <c r="C12" s="6" t="s">
        <v>46</v>
      </c>
      <c r="D12" s="1" t="s">
        <v>47</v>
      </c>
      <c r="E12" s="1" t="s">
        <v>48</v>
      </c>
      <c r="F12" s="4" t="s">
        <v>33</v>
      </c>
      <c r="G12" s="28">
        <v>97</v>
      </c>
      <c r="H12" s="28">
        <v>0</v>
      </c>
      <c r="I12" s="23">
        <v>97</v>
      </c>
      <c r="J12" s="5">
        <v>679</v>
      </c>
      <c r="K12" s="5">
        <f t="shared" si="1"/>
        <v>65863</v>
      </c>
      <c r="L12" s="5">
        <f t="shared" si="2"/>
        <v>77718.34</v>
      </c>
      <c r="M12" s="10"/>
      <c r="N12" s="10"/>
      <c r="O12" s="10"/>
      <c r="P12" s="10"/>
      <c r="Q12" s="15"/>
      <c r="R12" s="29"/>
      <c r="S12" s="15"/>
      <c r="T12" s="15"/>
      <c r="U12" s="15"/>
      <c r="V12" s="29"/>
      <c r="W12" s="15"/>
      <c r="X12" s="15"/>
      <c r="Y12" s="15"/>
      <c r="AA12" s="10"/>
    </row>
    <row r="13" spans="1:27" ht="45" x14ac:dyDescent="0.25">
      <c r="A13" s="10"/>
      <c r="B13" s="6">
        <f t="shared" si="0"/>
        <v>7</v>
      </c>
      <c r="C13" s="6" t="s">
        <v>49</v>
      </c>
      <c r="D13" s="1" t="s">
        <v>50</v>
      </c>
      <c r="E13" s="1" t="s">
        <v>51</v>
      </c>
      <c r="F13" s="4" t="s">
        <v>33</v>
      </c>
      <c r="G13" s="28">
        <v>25</v>
      </c>
      <c r="H13" s="28">
        <v>0</v>
      </c>
      <c r="I13" s="23">
        <v>25</v>
      </c>
      <c r="J13" s="5">
        <v>1903.9999999999998</v>
      </c>
      <c r="K13" s="5">
        <f t="shared" si="1"/>
        <v>47599.999999999993</v>
      </c>
      <c r="L13" s="5">
        <f t="shared" si="2"/>
        <v>56167.999999999985</v>
      </c>
      <c r="M13" s="10"/>
      <c r="N13" s="10"/>
      <c r="O13" s="10"/>
      <c r="P13" s="10"/>
      <c r="Q13" s="15"/>
      <c r="R13" s="29"/>
      <c r="S13" s="15"/>
      <c r="T13" s="15"/>
      <c r="U13" s="15"/>
      <c r="V13" s="29"/>
      <c r="W13" s="15"/>
      <c r="X13" s="15"/>
      <c r="Y13" s="15"/>
      <c r="AA13" s="10"/>
    </row>
    <row r="14" spans="1:27" ht="45" x14ac:dyDescent="0.25">
      <c r="A14" s="10"/>
      <c r="B14" s="6">
        <f t="shared" si="0"/>
        <v>8</v>
      </c>
      <c r="C14" s="6" t="s">
        <v>52</v>
      </c>
      <c r="D14" s="1" t="s">
        <v>53</v>
      </c>
      <c r="E14" s="1" t="s">
        <v>54</v>
      </c>
      <c r="F14" s="4" t="s">
        <v>33</v>
      </c>
      <c r="G14" s="28">
        <v>4</v>
      </c>
      <c r="H14" s="28">
        <v>0</v>
      </c>
      <c r="I14" s="23">
        <v>4</v>
      </c>
      <c r="J14" s="5">
        <v>2081.7999999999997</v>
      </c>
      <c r="K14" s="5">
        <f t="shared" si="1"/>
        <v>8327.1999999999989</v>
      </c>
      <c r="L14" s="5">
        <f t="shared" si="2"/>
        <v>9826.0959999999977</v>
      </c>
      <c r="M14" s="10"/>
      <c r="N14" s="10"/>
      <c r="O14" s="10"/>
      <c r="P14" s="10"/>
      <c r="Q14" s="15"/>
      <c r="R14" s="29"/>
      <c r="S14" s="15"/>
      <c r="T14" s="15"/>
      <c r="U14" s="15"/>
      <c r="V14" s="29"/>
      <c r="W14" s="15"/>
      <c r="X14" s="15"/>
      <c r="Y14" s="15"/>
      <c r="AA14" s="10"/>
    </row>
    <row r="15" spans="1:27" s="10" customFormat="1" ht="45" x14ac:dyDescent="0.25">
      <c r="B15" s="6">
        <f t="shared" si="0"/>
        <v>9</v>
      </c>
      <c r="C15" s="6" t="s">
        <v>55</v>
      </c>
      <c r="D15" s="1" t="s">
        <v>56</v>
      </c>
      <c r="E15" s="1" t="s">
        <v>76</v>
      </c>
      <c r="F15" s="4" t="s">
        <v>33</v>
      </c>
      <c r="G15" s="23">
        <v>1</v>
      </c>
      <c r="H15" s="23" t="s">
        <v>75</v>
      </c>
      <c r="I15" s="23">
        <v>1</v>
      </c>
      <c r="J15" s="5">
        <v>4240</v>
      </c>
      <c r="K15" s="5">
        <f t="shared" si="1"/>
        <v>4240</v>
      </c>
      <c r="L15" s="5">
        <f t="shared" si="2"/>
        <v>5003.2</v>
      </c>
      <c r="Q15" s="15"/>
      <c r="R15" s="30"/>
      <c r="S15" s="15"/>
      <c r="T15" s="15"/>
      <c r="U15" s="15"/>
      <c r="V15" s="30"/>
      <c r="W15" s="15"/>
      <c r="X15" s="15"/>
      <c r="Y15" s="15"/>
    </row>
    <row r="16" spans="1:27" s="10" customFormat="1" ht="45" x14ac:dyDescent="0.25">
      <c r="B16" s="6">
        <f t="shared" si="0"/>
        <v>10</v>
      </c>
      <c r="C16" s="6" t="s">
        <v>57</v>
      </c>
      <c r="D16" s="1" t="s">
        <v>80</v>
      </c>
      <c r="E16" s="1" t="s">
        <v>81</v>
      </c>
      <c r="F16" s="4" t="s">
        <v>33</v>
      </c>
      <c r="G16" s="23">
        <v>1</v>
      </c>
      <c r="H16" s="23" t="s">
        <v>75</v>
      </c>
      <c r="I16" s="23">
        <v>1</v>
      </c>
      <c r="J16" s="5">
        <v>4240</v>
      </c>
      <c r="K16" s="5">
        <f t="shared" si="1"/>
        <v>4240</v>
      </c>
      <c r="L16" s="5">
        <f t="shared" si="2"/>
        <v>5003.2</v>
      </c>
      <c r="Q16" s="15"/>
      <c r="R16" s="30"/>
      <c r="S16" s="15"/>
      <c r="T16" s="15"/>
      <c r="U16" s="15"/>
      <c r="V16" s="30"/>
      <c r="W16" s="15"/>
      <c r="X16" s="15"/>
      <c r="Y16" s="15"/>
    </row>
    <row r="17" spans="1:27" ht="60" x14ac:dyDescent="0.25">
      <c r="A17" s="10"/>
      <c r="B17" s="6">
        <f t="shared" si="0"/>
        <v>11</v>
      </c>
      <c r="C17" s="6" t="s">
        <v>58</v>
      </c>
      <c r="D17" s="1" t="s">
        <v>59</v>
      </c>
      <c r="E17" s="1" t="s">
        <v>60</v>
      </c>
      <c r="F17" s="4" t="s">
        <v>33</v>
      </c>
      <c r="G17" s="28">
        <v>65</v>
      </c>
      <c r="H17" s="28">
        <v>0</v>
      </c>
      <c r="I17" s="23">
        <v>65</v>
      </c>
      <c r="J17" s="5">
        <v>1187.1999999999998</v>
      </c>
      <c r="K17" s="5">
        <f t="shared" si="1"/>
        <v>77167.999999999985</v>
      </c>
      <c r="L17" s="5">
        <f t="shared" si="2"/>
        <v>91058.239999999976</v>
      </c>
      <c r="M17" s="10"/>
      <c r="N17" s="10"/>
      <c r="O17" s="10"/>
      <c r="P17" s="10"/>
      <c r="Q17" s="15"/>
      <c r="R17" s="29"/>
      <c r="S17" s="15"/>
      <c r="T17" s="15"/>
      <c r="U17" s="15"/>
      <c r="V17" s="29"/>
      <c r="W17" s="15"/>
      <c r="X17" s="15"/>
      <c r="Y17" s="15"/>
      <c r="AA17" s="10"/>
    </row>
    <row r="18" spans="1:27" ht="60" x14ac:dyDescent="0.25">
      <c r="A18" s="10"/>
      <c r="B18" s="6">
        <f t="shared" si="0"/>
        <v>12</v>
      </c>
      <c r="C18" s="6" t="s">
        <v>61</v>
      </c>
      <c r="D18" s="1" t="s">
        <v>62</v>
      </c>
      <c r="E18" s="1" t="s">
        <v>63</v>
      </c>
      <c r="F18" s="4" t="s">
        <v>33</v>
      </c>
      <c r="G18" s="28">
        <v>65</v>
      </c>
      <c r="H18" s="28">
        <v>0</v>
      </c>
      <c r="I18" s="23">
        <v>65</v>
      </c>
      <c r="J18" s="5">
        <v>1187.1999999999998</v>
      </c>
      <c r="K18" s="5">
        <f t="shared" si="1"/>
        <v>77167.999999999985</v>
      </c>
      <c r="L18" s="5">
        <f t="shared" si="2"/>
        <v>91058.239999999976</v>
      </c>
      <c r="M18" s="10"/>
      <c r="N18" s="10"/>
      <c r="O18" s="10"/>
      <c r="P18" s="10"/>
      <c r="Q18" s="15"/>
      <c r="R18" s="29"/>
      <c r="S18" s="15"/>
      <c r="T18" s="15"/>
      <c r="U18" s="15"/>
      <c r="V18" s="29"/>
      <c r="W18" s="15"/>
      <c r="X18" s="15"/>
      <c r="Y18" s="15"/>
      <c r="AA18" s="10"/>
    </row>
    <row r="19" spans="1:27" s="10" customFormat="1" x14ac:dyDescent="0.25">
      <c r="B19" s="16"/>
      <c r="C19" s="18"/>
      <c r="D19" s="17"/>
      <c r="E19" s="17"/>
      <c r="F19" s="18"/>
      <c r="G19" s="18"/>
      <c r="H19" s="18"/>
      <c r="I19" s="18"/>
      <c r="J19" s="19"/>
      <c r="K19" s="20">
        <f>SUM($K$7:$K$18)</f>
        <v>3145482.4000000004</v>
      </c>
      <c r="L19" s="20">
        <f>SUM(L7:L18)</f>
        <v>3711669.2319999998</v>
      </c>
      <c r="Q19" s="15"/>
      <c r="R19" s="15"/>
      <c r="S19" s="15"/>
      <c r="T19" s="15"/>
      <c r="U19" s="15"/>
      <c r="V19" s="15"/>
      <c r="W19" s="15"/>
      <c r="X19" s="15"/>
      <c r="Y19" s="15"/>
    </row>
    <row r="20" spans="1:27" x14ac:dyDescent="0.25">
      <c r="A20" s="10"/>
      <c r="B20" s="15"/>
      <c r="C20" s="15"/>
      <c r="D20" s="2"/>
      <c r="E20" s="2"/>
      <c r="F20" s="15"/>
      <c r="G20" s="15"/>
      <c r="H20" s="15"/>
      <c r="I20" s="15"/>
      <c r="J20" s="15"/>
      <c r="K20" s="15" t="s">
        <v>15</v>
      </c>
      <c r="L20" s="27">
        <f>L19-K19</f>
        <v>566186.83199999947</v>
      </c>
      <c r="M20" s="10"/>
      <c r="N20" s="10"/>
      <c r="O20" s="10"/>
      <c r="P20" s="10"/>
      <c r="Q20" s="15"/>
      <c r="R20" s="15"/>
      <c r="S20" s="15"/>
      <c r="T20" s="15"/>
      <c r="U20" s="15"/>
      <c r="V20" s="15"/>
      <c r="W20" s="15"/>
      <c r="X20" s="15"/>
      <c r="Y20" s="15"/>
      <c r="AA20" s="10"/>
    </row>
    <row r="21" spans="1:27" x14ac:dyDescent="0.25">
      <c r="B21" s="31" t="s">
        <v>66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27" x14ac:dyDescent="0.25">
      <c r="B22" s="32" t="s">
        <v>2</v>
      </c>
      <c r="C22" s="32"/>
      <c r="D22" s="32"/>
      <c r="E22" s="35" t="s">
        <v>79</v>
      </c>
      <c r="F22" s="31"/>
      <c r="G22" s="31"/>
      <c r="H22" s="31"/>
      <c r="I22" s="31"/>
      <c r="J22" s="31"/>
      <c r="K22" s="31"/>
      <c r="L22" s="31"/>
    </row>
    <row r="23" spans="1:27" ht="32.1" customHeight="1" x14ac:dyDescent="0.25">
      <c r="B23" s="32" t="s">
        <v>3</v>
      </c>
      <c r="C23" s="32"/>
      <c r="D23" s="32"/>
      <c r="E23" s="36" t="s">
        <v>67</v>
      </c>
      <c r="F23" s="36"/>
      <c r="G23" s="36"/>
      <c r="H23" s="36"/>
      <c r="I23" s="36"/>
      <c r="J23" s="36"/>
      <c r="K23" s="36"/>
      <c r="L23" s="36"/>
      <c r="M23" s="2"/>
      <c r="N23" s="2"/>
      <c r="O23" s="2"/>
      <c r="P23" s="2"/>
      <c r="Q23" s="2"/>
      <c r="R23" s="2"/>
    </row>
    <row r="24" spans="1:27" ht="89.25" customHeight="1" x14ac:dyDescent="0.25">
      <c r="A24" s="10"/>
      <c r="B24" s="32" t="s">
        <v>4</v>
      </c>
      <c r="C24" s="32"/>
      <c r="D24" s="32"/>
      <c r="E24" s="37" t="s">
        <v>68</v>
      </c>
      <c r="F24" s="31"/>
      <c r="G24" s="31"/>
      <c r="H24" s="31"/>
      <c r="I24" s="31"/>
      <c r="J24" s="31"/>
      <c r="K24" s="31"/>
      <c r="L24" s="31"/>
      <c r="M24" s="10"/>
    </row>
    <row r="25" spans="1:27" x14ac:dyDescent="0.25">
      <c r="B25" s="32" t="s">
        <v>5</v>
      </c>
      <c r="C25" s="32"/>
      <c r="D25" s="32"/>
      <c r="E25" s="31" t="s">
        <v>69</v>
      </c>
      <c r="F25" s="31"/>
      <c r="G25" s="31"/>
      <c r="H25" s="31"/>
      <c r="I25" s="31"/>
      <c r="J25" s="31"/>
      <c r="K25" s="31"/>
      <c r="L25" s="31"/>
      <c r="N25" s="10"/>
      <c r="O25" s="10"/>
      <c r="P25" s="10"/>
      <c r="Q25" s="10"/>
      <c r="R25" s="10"/>
      <c r="S25" s="10"/>
      <c r="T25" s="10"/>
      <c r="U25" s="10"/>
      <c r="V25" s="10"/>
      <c r="AA25" s="10"/>
    </row>
    <row r="26" spans="1:27" x14ac:dyDescent="0.25">
      <c r="B26" s="32" t="s">
        <v>6</v>
      </c>
      <c r="C26" s="32"/>
      <c r="D26" s="32"/>
      <c r="E26" s="31" t="s">
        <v>69</v>
      </c>
      <c r="F26" s="31"/>
      <c r="G26" s="31"/>
      <c r="H26" s="31"/>
      <c r="I26" s="31"/>
      <c r="J26" s="31"/>
      <c r="K26" s="31"/>
      <c r="L26" s="31"/>
    </row>
    <row r="27" spans="1:27" ht="36.75" customHeight="1" x14ac:dyDescent="0.25">
      <c r="A27" s="10"/>
      <c r="B27" s="34" t="s">
        <v>70</v>
      </c>
      <c r="C27" s="34"/>
      <c r="D27" s="34"/>
      <c r="E27" s="33" t="s">
        <v>71</v>
      </c>
      <c r="F27" s="33"/>
      <c r="G27" s="33"/>
      <c r="H27" s="33"/>
      <c r="I27" s="33"/>
      <c r="J27" s="33"/>
      <c r="K27" s="33"/>
      <c r="L27" s="33"/>
      <c r="M27" s="10"/>
    </row>
    <row r="28" spans="1:27" x14ac:dyDescent="0.25">
      <c r="B28" s="10"/>
      <c r="N28" s="10"/>
      <c r="O28" s="10"/>
      <c r="P28" s="10"/>
      <c r="Q28" s="10"/>
      <c r="R28" s="10"/>
      <c r="S28" s="10"/>
      <c r="T28" s="10"/>
      <c r="U28" s="10"/>
      <c r="V28" s="10"/>
      <c r="AA28" s="10"/>
    </row>
    <row r="29" spans="1:27" x14ac:dyDescent="0.25">
      <c r="A29" s="10"/>
      <c r="B29" s="10" t="s">
        <v>72</v>
      </c>
      <c r="D29" s="10" t="s">
        <v>73</v>
      </c>
      <c r="E29" s="10" t="s">
        <v>74</v>
      </c>
      <c r="F29" s="10"/>
      <c r="G29" s="10"/>
      <c r="H29" s="10"/>
      <c r="I29" s="10"/>
      <c r="J29" s="10"/>
      <c r="K29" s="10"/>
      <c r="L29" s="10"/>
      <c r="M29" s="10"/>
    </row>
    <row r="30" spans="1:27" x14ac:dyDescent="0.25">
      <c r="B30" t="s">
        <v>8</v>
      </c>
      <c r="D30" s="3" t="str">
        <f>Query2_USERN</f>
        <v>Бадьина Лилия Альбертовна</v>
      </c>
      <c r="E30" s="3" t="str">
        <f>Query2_USERT</f>
        <v>(347)221-57-43</v>
      </c>
      <c r="N30" s="10"/>
      <c r="O30" s="10"/>
      <c r="P30" s="10"/>
      <c r="Q30" s="10"/>
      <c r="R30" s="10"/>
      <c r="S30" s="10"/>
      <c r="T30" s="10"/>
      <c r="U30" s="10"/>
      <c r="V30" s="10"/>
      <c r="AA30" s="10"/>
    </row>
  </sheetData>
  <mergeCells count="23"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  <mergeCell ref="B21:L21"/>
    <mergeCell ref="B23:D23"/>
    <mergeCell ref="E25:L25"/>
    <mergeCell ref="E27:L27"/>
    <mergeCell ref="B27:D27"/>
    <mergeCell ref="B25:D25"/>
    <mergeCell ref="B26:D26"/>
    <mergeCell ref="B24:D24"/>
    <mergeCell ref="E26:L26"/>
    <mergeCell ref="E22:L22"/>
    <mergeCell ref="E23:L23"/>
    <mergeCell ref="E24:L24"/>
    <mergeCell ref="B22:D22"/>
  </mergeCells>
  <pageMargins left="0" right="0" top="0" bottom="0" header="0.31496062992125984" footer="0.31496062992125984"/>
  <pageSetup paperSize="9" scale="8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5" t="s">
        <v>19</v>
      </c>
      <c r="B5" t="e">
        <f>XLR_ERRNAME</f>
        <v>#NAME?</v>
      </c>
    </row>
    <row r="6" spans="1:19" x14ac:dyDescent="0.25">
      <c r="A6" t="s">
        <v>20</v>
      </c>
      <c r="B6">
        <v>7115</v>
      </c>
      <c r="C6" s="26" t="s">
        <v>21</v>
      </c>
      <c r="D6">
        <v>4862</v>
      </c>
      <c r="E6" s="26" t="s">
        <v>22</v>
      </c>
      <c r="F6" s="26" t="s">
        <v>23</v>
      </c>
      <c r="G6" s="26" t="s">
        <v>24</v>
      </c>
      <c r="H6" s="26" t="s">
        <v>24</v>
      </c>
      <c r="I6" s="26" t="s">
        <v>24</v>
      </c>
      <c r="J6" s="26" t="s">
        <v>22</v>
      </c>
      <c r="K6" s="26" t="s">
        <v>25</v>
      </c>
      <c r="L6" s="26" t="s">
        <v>26</v>
      </c>
      <c r="M6" s="26" t="s">
        <v>27</v>
      </c>
      <c r="N6" s="26" t="s">
        <v>24</v>
      </c>
      <c r="O6">
        <v>1051</v>
      </c>
      <c r="P6" s="26" t="s">
        <v>28</v>
      </c>
      <c r="Q6">
        <v>0</v>
      </c>
      <c r="R6" s="26" t="s">
        <v>24</v>
      </c>
      <c r="S6" s="26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2014-12-11T06:34:56Z</cp:lastPrinted>
  <dcterms:created xsi:type="dcterms:W3CDTF">2013-12-19T08:11:42Z</dcterms:created>
  <dcterms:modified xsi:type="dcterms:W3CDTF">2014-12-15T04:57:33Z</dcterms:modified>
</cp:coreProperties>
</file>